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915" windowHeight="11025"/>
  </bookViews>
  <sheets>
    <sheet name="модуль+карбоглас" sheetId="1" r:id="rId1"/>
    <sheet name="модуль+актуаль" sheetId="2" r:id="rId2"/>
  </sheets>
  <definedNames>
    <definedName name="_xlnm._FilterDatabase" localSheetId="1" hidden="1">'модуль+актуаль'!$A$7:$H$7</definedName>
    <definedName name="_xlnm._FilterDatabase" localSheetId="0" hidden="1">'модуль+карбоглас'!$A$7:$H$7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Z_26B7A652_A103_4EC5_8409_6D812DB1431B_.wvu.Cols" localSheetId="1" hidden="1">'модуль+актуаль'!$I:$I</definedName>
    <definedName name="Z_26B7A652_A103_4EC5_8409_6D812DB1431B_.wvu.Cols" localSheetId="0" hidden="1">'модуль+карбоглас'!$I:$I</definedName>
    <definedName name="Z_26B7A652_A103_4EC5_8409_6D812DB1431B_.wvu.FilterData" localSheetId="1" hidden="1">'модуль+актуаль'!$A$7:$H$7</definedName>
    <definedName name="Z_26B7A652_A103_4EC5_8409_6D812DB1431B_.wvu.FilterData" localSheetId="0" hidden="1">'модуль+карбоглас'!$A$7:$H$7</definedName>
    <definedName name="Z_C8348455_6CBD_460A_B593_6ED8E4CCDC63_.wvu.FilterData" localSheetId="1" hidden="1">'модуль+актуаль'!$A$7:$H$7</definedName>
    <definedName name="Z_C8348455_6CBD_460A_B593_6ED8E4CCDC63_.wvu.FilterData" localSheetId="0" hidden="1">'модуль+карбоглас'!$A$7:$H$7</definedName>
  </definedNames>
  <calcPr calcId="125725"/>
</workbook>
</file>

<file path=xl/calcChain.xml><?xml version="1.0" encoding="utf-8"?>
<calcChain xmlns="http://schemas.openxmlformats.org/spreadsheetml/2006/main">
  <c r="D19" i="2"/>
  <c r="D18"/>
  <c r="D17"/>
  <c r="D16"/>
  <c r="C16"/>
  <c r="E16" s="1"/>
  <c r="D15"/>
  <c r="C15"/>
  <c r="E15" s="1"/>
  <c r="D14"/>
  <c r="D13"/>
  <c r="D12"/>
  <c r="C12"/>
  <c r="E12" s="1"/>
  <c r="E11"/>
  <c r="D10"/>
  <c r="E10" s="1"/>
  <c r="E9"/>
  <c r="H9" s="1"/>
  <c r="D9"/>
  <c r="E8"/>
  <c r="H8" s="1"/>
  <c r="D8"/>
  <c r="D19" i="1"/>
  <c r="D18"/>
  <c r="D17"/>
  <c r="D16"/>
  <c r="E16"/>
  <c r="D15"/>
  <c r="E15"/>
  <c r="D14"/>
  <c r="D13"/>
  <c r="D12"/>
  <c r="E17"/>
  <c r="E11"/>
  <c r="E10"/>
  <c r="G10" s="1"/>
  <c r="D10"/>
  <c r="E9"/>
  <c r="G9" s="1"/>
  <c r="D9"/>
  <c r="E8"/>
  <c r="G8" s="1"/>
  <c r="D8"/>
  <c r="H10" i="2" l="1"/>
  <c r="G10"/>
  <c r="H12"/>
  <c r="G12"/>
  <c r="G15"/>
  <c r="H15"/>
  <c r="H16"/>
  <c r="G16"/>
  <c r="H17" i="1"/>
  <c r="G17"/>
  <c r="H15"/>
  <c r="G15"/>
  <c r="G16"/>
  <c r="H16"/>
  <c r="H8"/>
  <c r="H9"/>
  <c r="H10"/>
  <c r="E12"/>
  <c r="G8" i="2"/>
  <c r="G9"/>
  <c r="C13"/>
  <c r="C17"/>
  <c r="E17" s="1"/>
  <c r="E13" i="1" l="1"/>
  <c r="E18"/>
  <c r="C18" i="2"/>
  <c r="E18" s="1"/>
  <c r="C14"/>
  <c r="E13"/>
  <c r="G17"/>
  <c r="H17"/>
  <c r="G12" i="1"/>
  <c r="H12"/>
  <c r="E14" i="2" l="1"/>
  <c r="C19"/>
  <c r="E19" s="1"/>
  <c r="E19" i="1"/>
  <c r="E14"/>
  <c r="H13"/>
  <c r="G13"/>
  <c r="G13" i="2"/>
  <c r="H13"/>
  <c r="H18"/>
  <c r="G18"/>
  <c r="G18" i="1"/>
  <c r="H18"/>
  <c r="H19" l="1"/>
  <c r="G19"/>
  <c r="H14" i="2"/>
  <c r="G14"/>
  <c r="G14" i="1"/>
  <c r="H14"/>
  <c r="G19" i="2"/>
  <c r="H19"/>
</calcChain>
</file>

<file path=xl/sharedStrings.xml><?xml version="1.0" encoding="utf-8"?>
<sst xmlns="http://schemas.openxmlformats.org/spreadsheetml/2006/main" count="43" uniqueCount="24">
  <si>
    <t>№ п/п</t>
  </si>
  <si>
    <t>Название (длина,ширина, высота)</t>
  </si>
  <si>
    <t>Каркас</t>
  </si>
  <si>
    <t>(каркас+поликарбонат), без монтажа</t>
  </si>
  <si>
    <t>Монтаж</t>
  </si>
  <si>
    <t>(каркас+поликарбонат), с монтажом</t>
  </si>
  <si>
    <t>Стоимость за 1 погонный м.</t>
  </si>
  <si>
    <t>МИНИ (4000/2000/1600)</t>
  </si>
  <si>
    <t>Стандарт-4 (4000/3000/2000)</t>
  </si>
  <si>
    <t>Стандарт-6 (6000/3000/2000)</t>
  </si>
  <si>
    <t xml:space="preserve">Удлинитель для теплицы "Стандарт" 2 м  </t>
  </si>
  <si>
    <t>Стандарт-8 (8000/3000/2000)</t>
  </si>
  <si>
    <t>Стандарт-10 (10000/3000/2000)</t>
  </si>
  <si>
    <t>Стандарт-12 (12000/3000/2000)</t>
  </si>
  <si>
    <t>Стандарт-4 (4000/3000/2000) усиленная</t>
  </si>
  <si>
    <t>Стандарт-6 (6000/3000/2000) усиленная</t>
  </si>
  <si>
    <t>Стандарт-8 (8000/3000/2000) усиленная</t>
  </si>
  <si>
    <t>Стандарт-10 (10000/3000/2000) усиленная</t>
  </si>
  <si>
    <t>Стандарт-12 (12000/3000/2000) усиленная</t>
  </si>
  <si>
    <r>
      <t xml:space="preserve">Поликорбанат </t>
    </r>
    <r>
      <rPr>
        <b/>
        <sz val="14"/>
        <color rgb="FFFF0000"/>
        <rFont val="Calibri"/>
        <family val="2"/>
        <charset val="204"/>
        <scheme val="minor"/>
      </rPr>
      <t>актуаль био</t>
    </r>
  </si>
  <si>
    <r>
      <t>Цены на теплицы с поликарбонатом "</t>
    </r>
    <r>
      <rPr>
        <b/>
        <sz val="28"/>
        <color rgb="FFFF0000"/>
        <rFont val="Calibri"/>
        <family val="2"/>
        <charset val="204"/>
        <scheme val="minor"/>
      </rPr>
      <t>актуаль био 4мм"</t>
    </r>
  </si>
  <si>
    <r>
      <t>Цены на теплицы с поликарбонатом "карбогласс</t>
    </r>
    <r>
      <rPr>
        <b/>
        <sz val="28"/>
        <color rgb="FFFF0000"/>
        <rFont val="Calibri"/>
        <family val="2"/>
        <charset val="204"/>
        <scheme val="minor"/>
      </rPr>
      <t xml:space="preserve"> 4мм"</t>
    </r>
  </si>
  <si>
    <r>
      <t xml:space="preserve">Поликорбанат </t>
    </r>
    <r>
      <rPr>
        <b/>
        <sz val="14"/>
        <color rgb="FFFF0000"/>
        <rFont val="Calibri"/>
        <family val="2"/>
        <charset val="204"/>
        <scheme val="minor"/>
      </rPr>
      <t>карбогласс</t>
    </r>
  </si>
  <si>
    <t>09.04.2020г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</si>
</sst>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>
      <selection activeCell="B2" sqref="B2"/>
    </sheetView>
  </sheetViews>
  <sheetFormatPr defaultRowHeight="18.75"/>
  <cols>
    <col min="1" max="1" width="9.28515625" style="3" bestFit="1" customWidth="1"/>
    <col min="2" max="2" width="29.5703125" style="3" customWidth="1"/>
    <col min="3" max="3" width="16" style="3" customWidth="1"/>
    <col min="4" max="4" width="17.85546875" style="3" customWidth="1"/>
    <col min="5" max="7" width="16" style="3" customWidth="1"/>
    <col min="8" max="8" width="16.85546875" style="3" hidden="1" customWidth="1"/>
    <col min="9" max="9" width="9.140625" style="3" hidden="1" customWidth="1"/>
    <col min="10" max="10" width="0" style="3" hidden="1" customWidth="1"/>
    <col min="11" max="16384" width="9.140625" style="3"/>
  </cols>
  <sheetData>
    <row r="1" spans="1:9" ht="36">
      <c r="A1" s="1" t="s">
        <v>21</v>
      </c>
      <c r="B1" s="2"/>
      <c r="C1" s="2"/>
      <c r="D1" s="2"/>
    </row>
    <row r="2" spans="1:9">
      <c r="A2" s="4">
        <v>1800</v>
      </c>
      <c r="B2" s="3" t="s">
        <v>23</v>
      </c>
    </row>
    <row r="3" spans="1:9" ht="18.75" customHeight="1">
      <c r="A3" s="11" t="s">
        <v>0</v>
      </c>
      <c r="B3" s="11" t="s">
        <v>1</v>
      </c>
      <c r="C3" s="11" t="s">
        <v>2</v>
      </c>
      <c r="D3" s="11" t="s">
        <v>22</v>
      </c>
      <c r="E3" s="11" t="s">
        <v>3</v>
      </c>
      <c r="F3" s="11" t="s">
        <v>4</v>
      </c>
      <c r="G3" s="11" t="s">
        <v>5</v>
      </c>
      <c r="H3" s="14" t="s">
        <v>6</v>
      </c>
    </row>
    <row r="4" spans="1:9" ht="18.75" customHeight="1">
      <c r="A4" s="12"/>
      <c r="B4" s="12"/>
      <c r="C4" s="12"/>
      <c r="D4" s="12"/>
      <c r="E4" s="12"/>
      <c r="F4" s="12"/>
      <c r="G4" s="12"/>
      <c r="H4" s="15"/>
    </row>
    <row r="5" spans="1:9">
      <c r="A5" s="12"/>
      <c r="B5" s="12"/>
      <c r="C5" s="12"/>
      <c r="D5" s="12"/>
      <c r="E5" s="12"/>
      <c r="F5" s="12"/>
      <c r="G5" s="12"/>
      <c r="H5" s="15"/>
    </row>
    <row r="6" spans="1:9">
      <c r="A6" s="13"/>
      <c r="B6" s="13"/>
      <c r="C6" s="13"/>
      <c r="D6" s="13"/>
      <c r="E6" s="13"/>
      <c r="F6" s="13"/>
      <c r="G6" s="13"/>
      <c r="H6" s="16"/>
    </row>
    <row r="7" spans="1:9">
      <c r="A7" s="5"/>
      <c r="B7" s="5"/>
      <c r="C7" s="5"/>
      <c r="D7" s="5"/>
      <c r="E7" s="5"/>
      <c r="F7" s="5"/>
      <c r="G7" s="5"/>
      <c r="H7" s="6"/>
    </row>
    <row r="8" spans="1:9" ht="37.5">
      <c r="A8" s="7">
        <v>1</v>
      </c>
      <c r="B8" s="8" t="s">
        <v>7</v>
      </c>
      <c r="C8" s="9">
        <v>6650</v>
      </c>
      <c r="D8" s="9">
        <f>2*$A$2</f>
        <v>3600</v>
      </c>
      <c r="E8" s="9">
        <f>SUM(C8:D8)</f>
        <v>10250</v>
      </c>
      <c r="F8" s="9">
        <v>1500</v>
      </c>
      <c r="G8" s="9">
        <f>E8+F8</f>
        <v>11750</v>
      </c>
      <c r="H8" s="10">
        <f>E8/I8</f>
        <v>2562.5</v>
      </c>
      <c r="I8" s="3">
        <v>4</v>
      </c>
    </row>
    <row r="9" spans="1:9" ht="37.5">
      <c r="A9" s="7">
        <v>2</v>
      </c>
      <c r="B9" s="8" t="s">
        <v>8</v>
      </c>
      <c r="C9" s="9">
        <v>8650</v>
      </c>
      <c r="D9" s="9">
        <f>3*$A$2</f>
        <v>5400</v>
      </c>
      <c r="E9" s="9">
        <f t="shared" ref="E9:E19" si="0">SUM(C9:D9)</f>
        <v>14050</v>
      </c>
      <c r="F9" s="9">
        <v>1500</v>
      </c>
      <c r="G9" s="9">
        <f>E9+F9</f>
        <v>15550</v>
      </c>
      <c r="H9" s="10">
        <f>E9/I9</f>
        <v>3512.5</v>
      </c>
      <c r="I9" s="3">
        <v>4</v>
      </c>
    </row>
    <row r="10" spans="1:9" ht="37.5">
      <c r="A10" s="7">
        <v>3</v>
      </c>
      <c r="B10" s="8" t="s">
        <v>9</v>
      </c>
      <c r="C10" s="9">
        <v>10750</v>
      </c>
      <c r="D10" s="9">
        <f>4*$A$2</f>
        <v>7200</v>
      </c>
      <c r="E10" s="9">
        <f t="shared" si="0"/>
        <v>17950</v>
      </c>
      <c r="F10" s="9">
        <v>2000</v>
      </c>
      <c r="G10" s="9">
        <f>E10+F10</f>
        <v>19950</v>
      </c>
      <c r="H10" s="10">
        <f>E10/I10</f>
        <v>2991.6666666666665</v>
      </c>
      <c r="I10" s="3">
        <v>6</v>
      </c>
    </row>
    <row r="11" spans="1:9" ht="56.25">
      <c r="A11" s="7">
        <v>4</v>
      </c>
      <c r="B11" s="8" t="s">
        <v>10</v>
      </c>
      <c r="C11" s="9">
        <v>2000</v>
      </c>
      <c r="D11" s="9"/>
      <c r="E11" s="9">
        <f t="shared" si="0"/>
        <v>2000</v>
      </c>
      <c r="F11" s="9"/>
      <c r="G11" s="9"/>
      <c r="H11" s="10"/>
    </row>
    <row r="12" spans="1:9" ht="37.5">
      <c r="A12" s="7">
        <v>5</v>
      </c>
      <c r="B12" s="8" t="s">
        <v>11</v>
      </c>
      <c r="C12" s="9">
        <v>12900</v>
      </c>
      <c r="D12" s="9">
        <f>5*$A$2</f>
        <v>9000</v>
      </c>
      <c r="E12" s="9">
        <f t="shared" si="0"/>
        <v>21900</v>
      </c>
      <c r="F12" s="9">
        <v>2500</v>
      </c>
      <c r="G12" s="9">
        <f t="shared" ref="G12:G19" si="1">E12+F12</f>
        <v>24400</v>
      </c>
      <c r="H12" s="10">
        <f t="shared" ref="H12:H19" si="2">E12/I12</f>
        <v>2737.5</v>
      </c>
      <c r="I12" s="3">
        <v>8</v>
      </c>
    </row>
    <row r="13" spans="1:9" ht="37.5">
      <c r="A13" s="7">
        <v>6</v>
      </c>
      <c r="B13" s="8" t="s">
        <v>12</v>
      </c>
      <c r="C13" s="9">
        <v>15000</v>
      </c>
      <c r="D13" s="9">
        <f>6*$A$2</f>
        <v>10800</v>
      </c>
      <c r="E13" s="9">
        <f t="shared" si="0"/>
        <v>25800</v>
      </c>
      <c r="F13" s="9">
        <v>3000</v>
      </c>
      <c r="G13" s="9">
        <f t="shared" si="1"/>
        <v>28800</v>
      </c>
      <c r="H13" s="10">
        <f t="shared" si="2"/>
        <v>2580</v>
      </c>
      <c r="I13" s="3">
        <v>10</v>
      </c>
    </row>
    <row r="14" spans="1:9" ht="37.5">
      <c r="A14" s="7">
        <v>7</v>
      </c>
      <c r="B14" s="8" t="s">
        <v>13</v>
      </c>
      <c r="C14" s="9">
        <v>17150</v>
      </c>
      <c r="D14" s="9">
        <f>7*$A$2</f>
        <v>12600</v>
      </c>
      <c r="E14" s="9">
        <f t="shared" si="0"/>
        <v>29750</v>
      </c>
      <c r="F14" s="9">
        <v>3500</v>
      </c>
      <c r="G14" s="9">
        <f t="shared" si="1"/>
        <v>33250</v>
      </c>
      <c r="H14" s="10">
        <f t="shared" si="2"/>
        <v>2479.1666666666665</v>
      </c>
      <c r="I14" s="3">
        <v>12</v>
      </c>
    </row>
    <row r="15" spans="1:9" ht="56.25">
      <c r="A15" s="7">
        <v>8</v>
      </c>
      <c r="B15" s="8" t="s">
        <v>14</v>
      </c>
      <c r="C15" s="9">
        <v>9650</v>
      </c>
      <c r="D15" s="9">
        <f>3*$A$2</f>
        <v>5400</v>
      </c>
      <c r="E15" s="9">
        <f t="shared" si="0"/>
        <v>15050</v>
      </c>
      <c r="F15" s="9">
        <v>2000</v>
      </c>
      <c r="G15" s="9">
        <f t="shared" si="1"/>
        <v>17050</v>
      </c>
      <c r="H15" s="10">
        <f t="shared" si="2"/>
        <v>3762.5</v>
      </c>
      <c r="I15" s="3">
        <v>4</v>
      </c>
    </row>
    <row r="16" spans="1:9" ht="56.25">
      <c r="A16" s="7">
        <v>9</v>
      </c>
      <c r="B16" s="8" t="s">
        <v>15</v>
      </c>
      <c r="C16" s="9">
        <v>12400</v>
      </c>
      <c r="D16" s="9">
        <f>4*$A$2</f>
        <v>7200</v>
      </c>
      <c r="E16" s="9">
        <f t="shared" si="0"/>
        <v>19600</v>
      </c>
      <c r="F16" s="9">
        <v>2500</v>
      </c>
      <c r="G16" s="9">
        <f t="shared" si="1"/>
        <v>22100</v>
      </c>
      <c r="H16" s="10">
        <f t="shared" si="2"/>
        <v>3266.6666666666665</v>
      </c>
      <c r="I16" s="3">
        <v>6</v>
      </c>
    </row>
    <row r="17" spans="1:9" ht="56.25">
      <c r="A17" s="7">
        <v>10</v>
      </c>
      <c r="B17" s="8" t="s">
        <v>16</v>
      </c>
      <c r="C17" s="9">
        <v>15150</v>
      </c>
      <c r="D17" s="9">
        <f>5*$A$2</f>
        <v>9000</v>
      </c>
      <c r="E17" s="9">
        <f t="shared" si="0"/>
        <v>24150</v>
      </c>
      <c r="F17" s="9">
        <v>3000</v>
      </c>
      <c r="G17" s="9">
        <f t="shared" si="1"/>
        <v>27150</v>
      </c>
      <c r="H17" s="10">
        <f t="shared" si="2"/>
        <v>3018.75</v>
      </c>
      <c r="I17" s="3">
        <v>8</v>
      </c>
    </row>
    <row r="18" spans="1:9" ht="56.25">
      <c r="A18" s="7">
        <v>11</v>
      </c>
      <c r="B18" s="8" t="s">
        <v>17</v>
      </c>
      <c r="C18" s="9">
        <v>17900</v>
      </c>
      <c r="D18" s="9">
        <f>6*$A$2</f>
        <v>10800</v>
      </c>
      <c r="E18" s="9">
        <f t="shared" si="0"/>
        <v>28700</v>
      </c>
      <c r="F18" s="9">
        <v>3500</v>
      </c>
      <c r="G18" s="9">
        <f t="shared" si="1"/>
        <v>32200</v>
      </c>
      <c r="H18" s="10">
        <f t="shared" si="2"/>
        <v>2870</v>
      </c>
      <c r="I18" s="3">
        <v>10</v>
      </c>
    </row>
    <row r="19" spans="1:9" ht="56.25">
      <c r="A19" s="7">
        <v>12</v>
      </c>
      <c r="B19" s="8" t="s">
        <v>18</v>
      </c>
      <c r="C19" s="9">
        <v>20650</v>
      </c>
      <c r="D19" s="9">
        <f>7*$A$2</f>
        <v>12600</v>
      </c>
      <c r="E19" s="9">
        <f t="shared" si="0"/>
        <v>33250</v>
      </c>
      <c r="F19" s="9">
        <v>4000</v>
      </c>
      <c r="G19" s="9">
        <f t="shared" si="1"/>
        <v>37250</v>
      </c>
      <c r="H19" s="10">
        <f t="shared" si="2"/>
        <v>2770.8333333333335</v>
      </c>
      <c r="I19" s="3">
        <v>12</v>
      </c>
    </row>
  </sheetData>
  <autoFilter ref="A7:H14">
    <filterColumn colId="3"/>
    <filterColumn colId="5"/>
  </autoFilter>
  <mergeCells count="8">
    <mergeCell ref="G3:G6"/>
    <mergeCell ref="H3:H6"/>
    <mergeCell ref="A3:A6"/>
    <mergeCell ref="B3:B6"/>
    <mergeCell ref="C3:C6"/>
    <mergeCell ref="D3:D6"/>
    <mergeCell ref="E3:E6"/>
    <mergeCell ref="F3:F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/>
  </sheetViews>
  <sheetFormatPr defaultRowHeight="18.75"/>
  <cols>
    <col min="1" max="1" width="9.28515625" style="3" bestFit="1" customWidth="1"/>
    <col min="2" max="2" width="29.5703125" style="3" customWidth="1"/>
    <col min="3" max="3" width="16" style="3" customWidth="1"/>
    <col min="4" max="4" width="17.85546875" style="3" customWidth="1"/>
    <col min="5" max="7" width="16" style="3" customWidth="1"/>
    <col min="8" max="8" width="16.85546875" style="3" hidden="1" customWidth="1"/>
    <col min="9" max="9" width="9.140625" style="3" hidden="1" customWidth="1"/>
    <col min="10" max="10" width="0" style="3" hidden="1" customWidth="1"/>
    <col min="11" max="16384" width="9.140625" style="3"/>
  </cols>
  <sheetData>
    <row r="1" spans="1:9" ht="36">
      <c r="A1" s="1" t="s">
        <v>20</v>
      </c>
      <c r="B1" s="2"/>
      <c r="C1" s="2"/>
      <c r="D1" s="2"/>
    </row>
    <row r="2" spans="1:9">
      <c r="A2" s="4">
        <v>1950</v>
      </c>
    </row>
    <row r="3" spans="1:9" ht="18.75" customHeight="1">
      <c r="A3" s="11" t="s">
        <v>0</v>
      </c>
      <c r="B3" s="11" t="s">
        <v>1</v>
      </c>
      <c r="C3" s="11" t="s">
        <v>2</v>
      </c>
      <c r="D3" s="11" t="s">
        <v>19</v>
      </c>
      <c r="E3" s="11" t="s">
        <v>3</v>
      </c>
      <c r="F3" s="11" t="s">
        <v>4</v>
      </c>
      <c r="G3" s="11" t="s">
        <v>5</v>
      </c>
      <c r="H3" s="14" t="s">
        <v>6</v>
      </c>
    </row>
    <row r="4" spans="1:9" ht="18.75" customHeight="1">
      <c r="A4" s="12"/>
      <c r="B4" s="12"/>
      <c r="C4" s="12"/>
      <c r="D4" s="12"/>
      <c r="E4" s="12"/>
      <c r="F4" s="12"/>
      <c r="G4" s="12"/>
      <c r="H4" s="15"/>
    </row>
    <row r="5" spans="1:9">
      <c r="A5" s="12"/>
      <c r="B5" s="12"/>
      <c r="C5" s="12"/>
      <c r="D5" s="12"/>
      <c r="E5" s="12"/>
      <c r="F5" s="12"/>
      <c r="G5" s="12"/>
      <c r="H5" s="15"/>
    </row>
    <row r="6" spans="1:9">
      <c r="A6" s="13"/>
      <c r="B6" s="13"/>
      <c r="C6" s="13"/>
      <c r="D6" s="13"/>
      <c r="E6" s="13"/>
      <c r="F6" s="13"/>
      <c r="G6" s="13"/>
      <c r="H6" s="16"/>
    </row>
    <row r="7" spans="1:9">
      <c r="A7" s="5"/>
      <c r="B7" s="5"/>
      <c r="C7" s="5"/>
      <c r="D7" s="5"/>
      <c r="E7" s="5"/>
      <c r="F7" s="5"/>
      <c r="G7" s="5"/>
      <c r="H7" s="6"/>
    </row>
    <row r="8" spans="1:9" ht="37.5">
      <c r="A8" s="7">
        <v>1</v>
      </c>
      <c r="B8" s="8" t="s">
        <v>7</v>
      </c>
      <c r="C8" s="9">
        <v>5900</v>
      </c>
      <c r="D8" s="9">
        <f>2*$A$2</f>
        <v>3900</v>
      </c>
      <c r="E8" s="9">
        <f>SUM(C8:D8)</f>
        <v>9800</v>
      </c>
      <c r="F8" s="9">
        <v>1500</v>
      </c>
      <c r="G8" s="9">
        <f>E8+F8</f>
        <v>11300</v>
      </c>
      <c r="H8" s="10">
        <f>E8/I8</f>
        <v>2450</v>
      </c>
      <c r="I8" s="3">
        <v>4</v>
      </c>
    </row>
    <row r="9" spans="1:9" ht="37.5">
      <c r="A9" s="7">
        <v>2</v>
      </c>
      <c r="B9" s="8" t="s">
        <v>8</v>
      </c>
      <c r="C9" s="9">
        <v>8100</v>
      </c>
      <c r="D9" s="9">
        <f>3*$A$2</f>
        <v>5850</v>
      </c>
      <c r="E9" s="9">
        <f t="shared" ref="E9:E19" si="0">SUM(C9:D9)</f>
        <v>13950</v>
      </c>
      <c r="F9" s="9">
        <v>1500</v>
      </c>
      <c r="G9" s="9">
        <f>E9+F9</f>
        <v>15450</v>
      </c>
      <c r="H9" s="10">
        <f>E9/I9</f>
        <v>3487.5</v>
      </c>
      <c r="I9" s="3">
        <v>4</v>
      </c>
    </row>
    <row r="10" spans="1:9" ht="37.5">
      <c r="A10" s="7">
        <v>3</v>
      </c>
      <c r="B10" s="8" t="s">
        <v>9</v>
      </c>
      <c r="C10" s="9">
        <v>10200</v>
      </c>
      <c r="D10" s="9">
        <f>4*$A$2</f>
        <v>7800</v>
      </c>
      <c r="E10" s="9">
        <f t="shared" si="0"/>
        <v>18000</v>
      </c>
      <c r="F10" s="9">
        <v>2000</v>
      </c>
      <c r="G10" s="9">
        <f>E10+F10</f>
        <v>20000</v>
      </c>
      <c r="H10" s="10">
        <f>E10/I10</f>
        <v>3000</v>
      </c>
      <c r="I10" s="3">
        <v>6</v>
      </c>
    </row>
    <row r="11" spans="1:9" ht="56.25">
      <c r="A11" s="7">
        <v>4</v>
      </c>
      <c r="B11" s="8" t="s">
        <v>10</v>
      </c>
      <c r="C11" s="9">
        <v>2000</v>
      </c>
      <c r="D11" s="9"/>
      <c r="E11" s="9">
        <f t="shared" si="0"/>
        <v>2000</v>
      </c>
      <c r="F11" s="9"/>
      <c r="G11" s="9"/>
      <c r="H11" s="10"/>
    </row>
    <row r="12" spans="1:9" ht="37.5">
      <c r="A12" s="7">
        <v>5</v>
      </c>
      <c r="B12" s="8" t="s">
        <v>11</v>
      </c>
      <c r="C12" s="9">
        <f>SUM(C10:C11)</f>
        <v>12200</v>
      </c>
      <c r="D12" s="9">
        <f>5*$A$2</f>
        <v>9750</v>
      </c>
      <c r="E12" s="9">
        <f t="shared" si="0"/>
        <v>21950</v>
      </c>
      <c r="F12" s="9">
        <v>2500</v>
      </c>
      <c r="G12" s="9">
        <f t="shared" ref="G12:G19" si="1">E12+F12</f>
        <v>24450</v>
      </c>
      <c r="H12" s="10">
        <f t="shared" ref="H12:H19" si="2">E12/I12</f>
        <v>2743.75</v>
      </c>
      <c r="I12" s="3">
        <v>8</v>
      </c>
    </row>
    <row r="13" spans="1:9" ht="37.5">
      <c r="A13" s="7">
        <v>6</v>
      </c>
      <c r="B13" s="8" t="s">
        <v>12</v>
      </c>
      <c r="C13" s="9">
        <f>SUM(C11:C12)</f>
        <v>14200</v>
      </c>
      <c r="D13" s="9">
        <f>6*$A$2</f>
        <v>11700</v>
      </c>
      <c r="E13" s="9">
        <f t="shared" si="0"/>
        <v>25900</v>
      </c>
      <c r="F13" s="9">
        <v>3000</v>
      </c>
      <c r="G13" s="9">
        <f t="shared" si="1"/>
        <v>28900</v>
      </c>
      <c r="H13" s="10">
        <f t="shared" si="2"/>
        <v>2590</v>
      </c>
      <c r="I13" s="3">
        <v>10</v>
      </c>
    </row>
    <row r="14" spans="1:9" ht="37.5">
      <c r="A14" s="7">
        <v>7</v>
      </c>
      <c r="B14" s="8" t="s">
        <v>13</v>
      </c>
      <c r="C14" s="9">
        <f>C13+C11</f>
        <v>16200</v>
      </c>
      <c r="D14" s="9">
        <f>7*$A$2</f>
        <v>13650</v>
      </c>
      <c r="E14" s="9">
        <f t="shared" si="0"/>
        <v>29850</v>
      </c>
      <c r="F14" s="9">
        <v>3500</v>
      </c>
      <c r="G14" s="9">
        <f t="shared" si="1"/>
        <v>33350</v>
      </c>
      <c r="H14" s="10">
        <f t="shared" si="2"/>
        <v>2487.5</v>
      </c>
      <c r="I14" s="3">
        <v>12</v>
      </c>
    </row>
    <row r="15" spans="1:9" ht="56.25">
      <c r="A15" s="7">
        <v>8</v>
      </c>
      <c r="B15" s="8" t="s">
        <v>14</v>
      </c>
      <c r="C15" s="9">
        <f>8100+1050</f>
        <v>9150</v>
      </c>
      <c r="D15" s="9">
        <f>3*$A$2</f>
        <v>5850</v>
      </c>
      <c r="E15" s="9">
        <f t="shared" si="0"/>
        <v>15000</v>
      </c>
      <c r="F15" s="9">
        <v>2000</v>
      </c>
      <c r="G15" s="9">
        <f t="shared" si="1"/>
        <v>17000</v>
      </c>
      <c r="H15" s="10">
        <f t="shared" si="2"/>
        <v>3750</v>
      </c>
      <c r="I15" s="3">
        <v>4</v>
      </c>
    </row>
    <row r="16" spans="1:9" ht="56.25">
      <c r="A16" s="7">
        <v>9</v>
      </c>
      <c r="B16" s="8" t="s">
        <v>15</v>
      </c>
      <c r="C16" s="9">
        <f>10200+1500</f>
        <v>11700</v>
      </c>
      <c r="D16" s="9">
        <f>4*$A$2</f>
        <v>7800</v>
      </c>
      <c r="E16" s="9">
        <f t="shared" si="0"/>
        <v>19500</v>
      </c>
      <c r="F16" s="9">
        <v>2500</v>
      </c>
      <c r="G16" s="9">
        <f t="shared" si="1"/>
        <v>22000</v>
      </c>
      <c r="H16" s="10">
        <f t="shared" si="2"/>
        <v>3250</v>
      </c>
      <c r="I16" s="3">
        <v>6</v>
      </c>
    </row>
    <row r="17" spans="1:9" ht="56.25">
      <c r="A17" s="7">
        <v>10</v>
      </c>
      <c r="B17" s="8" t="s">
        <v>16</v>
      </c>
      <c r="C17" s="9">
        <f>C12+2000</f>
        <v>14200</v>
      </c>
      <c r="D17" s="9">
        <f>5*$A$2</f>
        <v>9750</v>
      </c>
      <c r="E17" s="9">
        <f t="shared" si="0"/>
        <v>23950</v>
      </c>
      <c r="F17" s="9">
        <v>3000</v>
      </c>
      <c r="G17" s="9">
        <f t="shared" si="1"/>
        <v>26950</v>
      </c>
      <c r="H17" s="10">
        <f t="shared" si="2"/>
        <v>2993.75</v>
      </c>
      <c r="I17" s="3">
        <v>8</v>
      </c>
    </row>
    <row r="18" spans="1:9" ht="56.25">
      <c r="A18" s="7">
        <v>11</v>
      </c>
      <c r="B18" s="8" t="s">
        <v>17</v>
      </c>
      <c r="C18" s="9">
        <f>C13+2500</f>
        <v>16700</v>
      </c>
      <c r="D18" s="9">
        <f>6*$A$2</f>
        <v>11700</v>
      </c>
      <c r="E18" s="9">
        <f t="shared" si="0"/>
        <v>28400</v>
      </c>
      <c r="F18" s="9">
        <v>3500</v>
      </c>
      <c r="G18" s="9">
        <f t="shared" si="1"/>
        <v>31900</v>
      </c>
      <c r="H18" s="10">
        <f t="shared" si="2"/>
        <v>2840</v>
      </c>
      <c r="I18" s="3">
        <v>10</v>
      </c>
    </row>
    <row r="19" spans="1:9" ht="56.25">
      <c r="A19" s="7">
        <v>12</v>
      </c>
      <c r="B19" s="8" t="s">
        <v>18</v>
      </c>
      <c r="C19" s="9">
        <f>C14+3000</f>
        <v>19200</v>
      </c>
      <c r="D19" s="9">
        <f>7*$A$2</f>
        <v>13650</v>
      </c>
      <c r="E19" s="9">
        <f t="shared" si="0"/>
        <v>32850</v>
      </c>
      <c r="F19" s="9">
        <v>4000</v>
      </c>
      <c r="G19" s="9">
        <f t="shared" si="1"/>
        <v>36850</v>
      </c>
      <c r="H19" s="10">
        <f t="shared" si="2"/>
        <v>2737.5</v>
      </c>
      <c r="I19" s="3">
        <v>12</v>
      </c>
    </row>
  </sheetData>
  <autoFilter ref="A7:H14">
    <filterColumn colId="3"/>
    <filterColumn colId="5"/>
  </autoFilter>
  <mergeCells count="8">
    <mergeCell ref="G3:G6"/>
    <mergeCell ref="H3:H6"/>
    <mergeCell ref="A3:A6"/>
    <mergeCell ref="B3:B6"/>
    <mergeCell ref="C3:C6"/>
    <mergeCell ref="D3:D6"/>
    <mergeCell ref="E3:E6"/>
    <mergeCell ref="F3:F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модуль+карбоглас</vt:lpstr>
      <vt:lpstr>модуль+актуаль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2020-04-09T09:29:05Z</cp:lastPrinted>
  <dcterms:created xsi:type="dcterms:W3CDTF">2020-03-17T06:27:50Z</dcterms:created>
  <dcterms:modified xsi:type="dcterms:W3CDTF">2020-04-09T09:30:18Z</dcterms:modified>
</cp:coreProperties>
</file>